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34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<sst xmlns="http://schemas.openxmlformats.org/spreadsheetml/2006/main" count="22" uniqueCount="15">
  <si>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Выборы депутатов Тверской городской Думы</t>
  </si>
  <si>
    <t>Округ №15 (№ 15)</t>
  </si>
  <si>
    <t>По состоянию на 01.09.2022</t>
  </si>
  <si>
    <t>В руб.</t>
  </si>
  <si>
    <t>1</t>
  </si>
  <si>
    <t>1.</t>
  </si>
  <si>
    <t>01.09.2022</t>
  </si>
  <si>
    <t/>
  </si>
  <si>
    <t>29.07.2022</t>
  </si>
  <si>
    <t>10.08.2022</t>
  </si>
  <si>
    <t>25.07.2022</t>
  </si>
  <si>
    <t>2.</t>
  </si>
  <si>
    <t>3.</t>
  </si>
  <si>
    <t>4.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</si>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</sst>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spans="1:13" ht="91.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5">
      <c r="M5" s="5" t="s">
        <v>2</v>
      </c>
    </row>
    <row r="6" ht="15">
      <c r="M6" s="5" t="s">
        <v>3</v>
      </c>
    </row>
    <row r="7" spans="1:13" ht="24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9" t="str">
        <f>"Поступило средств"</f>
        <v>Поступило средств</v>
      </c>
      <c r="D7" s="10"/>
      <c r="E7" s="10"/>
      <c r="F7" s="10"/>
      <c r="G7" s="11"/>
      <c r="H7" s="9" t="str">
        <f>"Израсходовано средств"</f>
        <v>Израсходовано средств</v>
      </c>
      <c r="I7" s="10"/>
      <c r="J7" s="10"/>
      <c r="K7" s="11"/>
      <c r="L7" s="9" t="str">
        <f>"Возвращено средств"</f>
        <v>Возвращено средств</v>
      </c>
      <c r="M7" s="11"/>
    </row>
    <row r="8" spans="1:14" ht="48.75" customHeight="1">
      <c r="A8" s="7"/>
      <c r="B8" s="7"/>
      <c r="C8" s="6" t="str">
        <f>"всего"</f>
        <v>всего</v>
      </c>
      <c r="D8" s="9" t="str">
        <f>"из них"</f>
        <v>из них</v>
      </c>
      <c r="E8" s="10"/>
      <c r="F8" s="10"/>
      <c r="G8" s="11"/>
      <c r="H8" s="6" t="str">
        <f>"всего"</f>
        <v>всего</v>
      </c>
      <c r="I8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>"сумма, руб."</f>
        <v>сумма, руб.</v>
      </c>
      <c r="M8" s="6" t="str">
        <f>"основание возврата"</f>
        <v>основание возврата</v>
      </c>
      <c r="N8" s="4"/>
    </row>
    <row r="9" spans="1:14" ht="69.75" customHeight="1">
      <c r="A9" s="7"/>
      <c r="B9" s="7"/>
      <c r="C9" s="7"/>
      <c r="D9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>"дата операции"</f>
        <v>дата операции</v>
      </c>
      <c r="J9" s="6" t="str">
        <f>"сумма, руб."</f>
        <v>сумма, руб.</v>
      </c>
      <c r="K9" s="6" t="str">
        <f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 ht="15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5</v>
      </c>
      <c r="B12" s="16" t="str">
        <f>"Барышев Ян Артурович"</f>
        <v>Барышев Ян Артурович</v>
      </c>
      <c r="C12" s="17"/>
      <c r="D12" s="17"/>
      <c r="E12" s="16">
        <f>""</f>
      </c>
      <c r="F12" s="17"/>
      <c r="G12" s="18"/>
      <c r="H12" s="17"/>
      <c r="I12" s="19" t="s">
        <v>6</v>
      </c>
      <c r="J12" s="17">
        <v>250000</v>
      </c>
      <c r="K12" s="16" t="str">
        <f>"Оплата других работ/услуг"</f>
        <v>Оплата других работ/услуг</v>
      </c>
      <c r="L12" s="17"/>
      <c r="M12" s="16">
        <f>""</f>
      </c>
      <c r="N12" s="13"/>
    </row>
    <row r="13" spans="1:14" ht="45" customHeight="1">
      <c r="A13" s="15" t="s">
        <v>7</v>
      </c>
      <c r="B13" s="16">
        <f>""</f>
      </c>
      <c r="C13" s="17"/>
      <c r="D13" s="17"/>
      <c r="E13" s="16">
        <f>""</f>
      </c>
      <c r="F13" s="17"/>
      <c r="G13" s="18"/>
      <c r="H13" s="17"/>
      <c r="I13" s="19" t="s">
        <v>8</v>
      </c>
      <c r="J13" s="17">
        <v>200000</v>
      </c>
      <c r="K13" s="16" t="str">
        <f>"Оплата других работ/услуг"</f>
        <v>Оплата других работ/услуг</v>
      </c>
      <c r="L13" s="17"/>
      <c r="M13" s="16">
        <f>""</f>
      </c>
      <c r="N13" s="4"/>
    </row>
    <row r="14" spans="1:14" ht="45" customHeight="1">
      <c r="A14" s="15" t="s">
        <v>7</v>
      </c>
      <c r="B14" s="16">
        <f>""</f>
      </c>
      <c r="C14" s="17"/>
      <c r="D14" s="17"/>
      <c r="E14" s="16">
        <f>""</f>
      </c>
      <c r="F14" s="17"/>
      <c r="G14" s="18"/>
      <c r="H14" s="17"/>
      <c r="I14" s="19" t="s">
        <v>9</v>
      </c>
      <c r="J14" s="17">
        <v>200000</v>
      </c>
      <c r="K14" s="16" t="str">
        <f>"Оплата других работ/услуг"</f>
        <v>Оплата других работ/услуг</v>
      </c>
      <c r="L14" s="17"/>
      <c r="M14" s="16">
        <f>""</f>
      </c>
      <c r="N14" s="4"/>
    </row>
    <row r="15" spans="1:14" ht="45" customHeight="1">
      <c r="A15" s="15" t="s">
        <v>7</v>
      </c>
      <c r="B15" s="16">
        <f>""</f>
      </c>
      <c r="C15" s="17"/>
      <c r="D15" s="17"/>
      <c r="E15" s="16">
        <f>""</f>
      </c>
      <c r="F15" s="17"/>
      <c r="G15" s="18"/>
      <c r="H15" s="17"/>
      <c r="I15" s="19" t="s">
        <v>10</v>
      </c>
      <c r="J15" s="17">
        <v>185000</v>
      </c>
      <c r="K15" s="16" t="str">
        <f>"Оплата других работ/услуг"</f>
        <v>Оплата других работ/услуг</v>
      </c>
      <c r="L15" s="17"/>
      <c r="M15" s="16">
        <f>""</f>
      </c>
      <c r="N15" s="4"/>
    </row>
    <row r="16" spans="1:14" ht="30" customHeight="1">
      <c r="A16" s="14" t="s">
        <v>7</v>
      </c>
      <c r="B16" s="20" t="str">
        <f>"Итого по кандидату"</f>
        <v>Итого по кандидату</v>
      </c>
      <c r="C16" s="21">
        <v>1045000</v>
      </c>
      <c r="D16" s="21">
        <v>0</v>
      </c>
      <c r="E16" s="20">
        <f>""</f>
      </c>
      <c r="F16" s="21">
        <v>0</v>
      </c>
      <c r="G16" s="22"/>
      <c r="H16" s="21">
        <v>1042835.4</v>
      </c>
      <c r="I16" s="23"/>
      <c r="J16" s="21">
        <v>835000</v>
      </c>
      <c r="K16" s="20">
        <f>""</f>
      </c>
      <c r="L16" s="21">
        <v>0</v>
      </c>
      <c r="M16" s="20">
        <f>""</f>
      </c>
      <c r="N16" s="4"/>
    </row>
    <row r="17" spans="1:14" ht="45" customHeight="1">
      <c r="A17" s="15" t="s">
        <v>11</v>
      </c>
      <c r="B17" s="16" t="str">
        <f>"Бычков Владислав Николаевич"</f>
        <v>Бычков Владислав Николаевич</v>
      </c>
      <c r="C17" s="17">
        <v>47490</v>
      </c>
      <c r="D17" s="17"/>
      <c r="E17" s="16">
        <f>""</f>
      </c>
      <c r="F17" s="17"/>
      <c r="G17" s="18"/>
      <c r="H17" s="17">
        <v>39490</v>
      </c>
      <c r="I17" s="19"/>
      <c r="J17" s="17"/>
      <c r="K17" s="16">
        <f>""</f>
      </c>
      <c r="L17" s="17"/>
      <c r="M17" s="16">
        <f>""</f>
      </c>
      <c r="N17" s="13"/>
    </row>
    <row r="18" spans="1:14" ht="30" customHeight="1">
      <c r="A18" s="14" t="s">
        <v>7</v>
      </c>
      <c r="B18" s="20" t="str">
        <f>"Итого по кандидату"</f>
        <v>Итого по кандидату</v>
      </c>
      <c r="C18" s="21">
        <v>47490</v>
      </c>
      <c r="D18" s="21">
        <v>0</v>
      </c>
      <c r="E18" s="20">
        <f>""</f>
      </c>
      <c r="F18" s="21">
        <v>0</v>
      </c>
      <c r="G18" s="22"/>
      <c r="H18" s="21">
        <v>39490</v>
      </c>
      <c r="I18" s="23"/>
      <c r="J18" s="21">
        <v>0</v>
      </c>
      <c r="K18" s="20">
        <f>""</f>
      </c>
      <c r="L18" s="21">
        <v>0</v>
      </c>
      <c r="M18" s="20">
        <f>""</f>
      </c>
      <c r="N18" s="13"/>
    </row>
    <row r="19" spans="1:14" ht="30" customHeight="1">
      <c r="A19" s="15" t="s">
        <v>12</v>
      </c>
      <c r="B19" s="16" t="str">
        <f>"Чернов Илья Владимирович"</f>
        <v>Чернов Илья Владимирович</v>
      </c>
      <c r="C19" s="17">
        <v>72000</v>
      </c>
      <c r="D19" s="17"/>
      <c r="E19" s="16">
        <f>""</f>
      </c>
      <c r="F19" s="17"/>
      <c r="G19" s="18"/>
      <c r="H19" s="17">
        <v>40546</v>
      </c>
      <c r="I19" s="19"/>
      <c r="J19" s="17"/>
      <c r="K19" s="16">
        <f>""</f>
      </c>
      <c r="L19" s="17"/>
      <c r="M19" s="16">
        <f>""</f>
      </c>
      <c r="N19" s="13"/>
    </row>
    <row r="20" spans="1:14" ht="30" customHeight="1">
      <c r="A20" s="14" t="s">
        <v>7</v>
      </c>
      <c r="B20" s="20" t="str">
        <f>"Итого по кандидату"</f>
        <v>Итого по кандидату</v>
      </c>
      <c r="C20" s="21">
        <v>72000</v>
      </c>
      <c r="D20" s="21">
        <v>0</v>
      </c>
      <c r="E20" s="20">
        <f>""</f>
      </c>
      <c r="F20" s="21">
        <v>0</v>
      </c>
      <c r="G20" s="22"/>
      <c r="H20" s="21">
        <v>40546</v>
      </c>
      <c r="I20" s="23"/>
      <c r="J20" s="21">
        <v>0</v>
      </c>
      <c r="K20" s="20">
        <f>""</f>
      </c>
      <c r="L20" s="21">
        <v>0</v>
      </c>
      <c r="M20" s="20">
        <f>""</f>
      </c>
      <c r="N20" s="13"/>
    </row>
    <row r="21" spans="1:14" ht="45" customHeight="1">
      <c r="A21" s="15" t="s">
        <v>13</v>
      </c>
      <c r="B21" s="16" t="str">
        <f>"Шумаков Константин Викторович"</f>
        <v>Шумаков Константин Викторович</v>
      </c>
      <c r="C21" s="17">
        <v>106100</v>
      </c>
      <c r="D21" s="17"/>
      <c r="E21" s="16">
        <f>""</f>
      </c>
      <c r="F21" s="17"/>
      <c r="G21" s="18"/>
      <c r="H21" s="17">
        <v>104459</v>
      </c>
      <c r="I21" s="19"/>
      <c r="J21" s="17"/>
      <c r="K21" s="16">
        <f>""</f>
      </c>
      <c r="L21" s="17"/>
      <c r="M21" s="16">
        <f>""</f>
      </c>
      <c r="N21" s="13"/>
    </row>
    <row r="22" spans="1:14" ht="30" customHeight="1">
      <c r="A22" s="14" t="s">
        <v>7</v>
      </c>
      <c r="B22" s="20" t="str">
        <f>"Итого по кандидату"</f>
        <v>Итого по кандидату</v>
      </c>
      <c r="C22" s="21">
        <v>106100</v>
      </c>
      <c r="D22" s="21">
        <v>0</v>
      </c>
      <c r="E22" s="20">
        <f>""</f>
      </c>
      <c r="F22" s="21">
        <v>0</v>
      </c>
      <c r="G22" s="22"/>
      <c r="H22" s="21">
        <v>104459</v>
      </c>
      <c r="I22" s="23"/>
      <c r="J22" s="21">
        <v>0</v>
      </c>
      <c r="K22" s="20">
        <f>""</f>
      </c>
      <c r="L22" s="21">
        <v>0</v>
      </c>
      <c r="M22" s="20">
        <f>""</f>
      </c>
      <c r="N22" s="13"/>
    </row>
    <row r="23" spans="1:14" ht="15">
      <c r="A23" s="14" t="s">
        <v>7</v>
      </c>
      <c r="B23" s="20" t="str">
        <f>"Итого"</f>
        <v>Итого</v>
      </c>
      <c r="C23" s="21">
        <v>1270590</v>
      </c>
      <c r="D23" s="21">
        <v>0</v>
      </c>
      <c r="E23" s="20">
        <f>""</f>
      </c>
      <c r="F23" s="21">
        <v>0</v>
      </c>
      <c r="G23" s="22">
        <v>0</v>
      </c>
      <c r="H23" s="21">
        <v>1227330.4</v>
      </c>
      <c r="I23" s="23"/>
      <c r="J23" s="21">
        <v>835000</v>
      </c>
      <c r="K23" s="20">
        <f>""</f>
      </c>
      <c r="L23" s="21">
        <v>0</v>
      </c>
      <c r="M23" s="20">
        <f>""</f>
      </c>
      <c r="N23" s="13"/>
    </row>
    <row r="24" ht="15">
      <c r="N24" s="13"/>
    </row>
  </sheetData>
  <sheetProtection/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2022-09-05T07:05:53Z</dcterms:created>
  <dcterms:modified xsi:type="dcterms:W3CDTF">2022-09-05T07:06:35Z</dcterms:modified>
  <cp:category/>
  <cp:version/>
  <cp:contentType/>
  <cp:contentStatus/>
</cp:coreProperties>
</file>